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rcadiso365-my.sharepoint.com/personal/abhi_gandhi_arcadis-us_com/Documents/Documents/Projects with Bill/Somerton HS/SFB Coordination/Adjacent Ways/"/>
    </mc:Choice>
  </mc:AlternateContent>
  <xr:revisionPtr revIDLastSave="0" documentId="8_{2D3B9D3A-ACDD-4499-82F1-1D9E5154E1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4" i="1" l="1"/>
  <c r="F205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tc={B9C68042-193D-4BE4-A2AE-24AF39ABD1D3}</author>
  </authors>
  <commentList>
    <comment ref="D195" authorId="0" shapeId="0" xr:uid="{B9C68042-193D-4BE4-A2AE-24AF39ABD1D3}">
      <text>
        <t>[Threaded comment]
Your version of Excel allows you to read this threaded comment; however, any edits to it will get removed if the file is opened in a newer version of Excel. Learn more: https://go.microsoft.com/fwlink/?linkid=870924
Comment:
    Site Concrete</t>
      </text>
    </comment>
  </commentList>
</comments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<sst xmlns="http://schemas.openxmlformats.org/spreadsheetml/2006/main" count="404" uniqueCount="391">
  <si>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</si>
  <si>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</si>
  <si>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</si>
  <si>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</si>
  <si>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</si>
  <si>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</si>
  <si>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</si>
  <si>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</si>
  <si>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</si>
  <si>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</si>
  <si>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</si>
  <si>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</si>
  <si>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</si>
  <si>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</si>
  <si>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</si>
  <si>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</si>
  <si>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</si>
  <si>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</si>
  <si>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</si>
  <si>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</si>
  <si>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</si>
  <si>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</si>
  <si>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</si>
  <si>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</si>
  <si>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</si>
  <si>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</si>
  <si>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</si>
  <si>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</si>
  <si>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</si>
  <si>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</si>
  <si>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</si>
  <si>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</si>
  <si>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</si>
  <si>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</si>
  <si>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</si>
  <si>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</si>
  <si>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</si>
  <si>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</si>
  <si>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</si>
  <si>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</si>
  <si>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</si>
  <si>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</si>
  <si>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</si>
  <si>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</si>
  <si>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</si>
  <si>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</si>
  <si>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</si>
  <si>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</si>
  <si>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</si>
  <si>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</si>
  <si>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</si>
  <si>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</si>
  <si>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</si>
  <si>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</si>
  <si>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</si>
  <si>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</si>
  <si>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</si>
  <si>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</si>
  <si>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</si>
  <si>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</si>
  <si>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</si>
  <si>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</si>
  <si>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</si>
  <si>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</si>
  <si>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</si>
  <si>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</si>
  <si>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</si>
  <si>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</si>
  <si>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</si>
  <si>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</si>
  <si>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</si>
  <si>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</si>
  <si>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</si>
  <si>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</si>
  <si>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</si>
  <si>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</si>
  <si>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</si>
  <si>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</si>
  <si>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</si>
  <si>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</si>
  <si>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</si>
  <si>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</si>
  <si>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</si>
  <si>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</si>
  <si>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</si>
  <si>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</si>
  <si>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</si>
  <si>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</si>
  <si>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</si>
  <si>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</si>
  <si>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</si>
  <si>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</si>
  <si>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</si>
  <si>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</si>
  <si>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</si>
  <si>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</si>
  <si>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</si>
  <si>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</si>
  <si>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</si>
  <si>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</si>
  <si>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</si>
  <si>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</si>
  <si>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</si>
  <si>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</si>
  <si>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</si>
  <si>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</si>
  <si>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</si>
  <si>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</si>
  <si>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</si>
  <si>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</si>
  <si>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</si>
  <si>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</si>
  <si>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</si>
  <si>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</si>
  <si>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</si>
  <si>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</si>
  <si>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</si>
  <si>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</si>
  <si>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</si>
  <si>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</si>
  <si>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</si>
  <si>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</si>
  <si>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</si>
  <si>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</si>
  <si>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</si>
  <si>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</si>
  <si>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</si>
  <si>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</si>
  <si>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</si>
  <si>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</si>
  <si>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</si>
  <si>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</si>
  <si>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</si>
  <si>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</si>
  <si>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</si>
  <si>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</si>
  <si>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</si>
  <si>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</si>
  <si>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</si>
  <si>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</si>
  <si>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</si>
  <si>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</si>
  <si>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</si>
  <si>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</si>
  <si>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</si>
  <si>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</si>
  <si>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</si>
  <si>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</si>
  <si>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</si>
  <si>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</si>
  <si>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</si>
  <si>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</si>
  <si>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</si>
  <si>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</si>
  <si>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</si>
  <si>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</si>
  <si>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</si>
  <si>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</si>
  <si>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</si>
  <si>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</si>
  <si>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</si>
  <si>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</si>
  <si>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</si>
  <si>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</si>
  <si>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</si>
  <si>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</si>
  <si>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</si>
  <si>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</si>
  <si>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</si>
  <si>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</si>
  <si>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</si>
  <si>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</si>
  <si>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</si>
  <si>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</si>
  <si>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</si>
  <si>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</si>
  <si>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</si>
  <si>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</si>
  <si>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</si>
  <si>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</si>
  <si>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</si>
  <si>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</si>
  <si>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</si>
  <si>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</si>
  <si>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</si>
  <si>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</si>
  <si>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</si>
  <si>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</si>
  <si>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</si>
  <si>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</si>
  <si>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</si>
  <si>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</si>
  <si>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</si>
  <si>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</si>
  <si>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</si>
  <si>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</si>
  <si>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</si>
  <si>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</si>
  <si>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</si>
  <si>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</si>
  <si>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</si>
  <si>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</si>
  <si>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</si>
  <si>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</si>
  <si>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</si>
  <si>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</si>
  <si>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</si>
  <si>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</si>
  <si>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</si>
  <si>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</si>
  <si>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</si>
  <si>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</si>
  <si>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</si>
  <si>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</si>
  <si>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</si>
  <si>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</si>
  <si>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</si>
  <si>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</si>
  <si>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</si>
  <si>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</si>
  <si>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</si>
  <si>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</si>
  <si>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</si>
  <si>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</si>
  <si>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</si>
  <si>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</si>
  <si>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</si>
  <si>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</si>
  <si>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</si>
  <si>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</si>
  <si>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</si>
  <si>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</si>
  <si>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</si>
  <si>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</si>
  <si>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</si>
  <si>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</si>
  <si>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</si>
  <si>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</si>
  <si>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</si>
  <si>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</si>
  <si>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</si>
  <si>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</si>
  <si>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</si>
  <si>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</si>
  <si>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</si>
  <si>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</si>
  <si>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</si>
  <si>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</si>
  <si>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</si>
  <si>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</si>
  <si>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</si>
  <si>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</si>
  <si>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</si>
  <si>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</si>
  <si>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</si>
  <si>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</si>
  <si>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</si>
  <si>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</si>
  <si>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</si>
  <si>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</si>
  <si>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</si>
  <si>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</si>
  <si>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</si>
  <si>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</si>
  <si>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</si>
  <si>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</si>
  <si>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</si>
  <si>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</si>
  <si>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</si>
  <si>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</si>
  <si>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</si>
  <si>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</si>
  <si>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</si>
  <si>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</si>
  <si>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</si>
  <si>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</si>
  <si>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</si>
  <si>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</si>
  <si>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</si>
  <si>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</si>
  <si>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</si>
  <si>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</si>
  <si>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</si>
  <si>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</si>
  <si>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</si>
  <si>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</si>
  <si>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</si>
  <si>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</si>
  <si>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</si>
  <si>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</si>
  <si>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</si>
  <si>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</si>
  <si>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</si>
  <si>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</si>
  <si>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</si>
  <si>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</si>
  <si>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</si>
  <si>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</si>
  <si>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</si>
  <si>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</si>
  <si>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</si>
  <si>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</si>
  <si>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</si>
  <si>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</si>
  <si>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</si>
  <si>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</si>
  <si>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</si>
  <si>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</si>
  <si>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</si>
  <si>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</si>
  <si>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</si>
  <si>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</si>
  <si>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</si>
  <si>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</si>
  <si>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</si>
  <si>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</si>
  <si>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</si>
  <si>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</si>
  <si>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</si>
  <si>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</si>
  <si>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</si>
  <si>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</si>
  <si>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</si>
  <si>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</si>
  <si>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</si>
  <si>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</si>
  <si>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</si>
  <si>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</si>
  <si>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</si>
  <si>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</si>
  <si>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</si>
  <si>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</si>
  <si>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</si>
  <si>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</si>
  <si>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</si>
  <si>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</si>
  <si>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</si>
  <si>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</si>
  <si>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</si>
  <si>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</si>
  <si>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</si>
  <si>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</si>
  <si>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</si>
  <si>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</si>
  <si>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</si>
  <si>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</si>
  <si>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</si>
  <si>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</si>
  <si>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</si>
  <si>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</si>
  <si>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</si>
  <si>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</si>
  <si>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</si>
  <si>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</si>
  <si>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</si>
  <si>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</si>
  <si>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</si>
  <si>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</si>
  <si>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</si>
  <si>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</si>
  <si>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</si>
  <si>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</si>
  <si>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</si>
  <si>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</si>
  <si>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</si>
  <si>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</si>
  <si>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</si>
  <si>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</si>
  <si>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</si>
  <si>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</si>
  <si>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</si>
  <si>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</si>
  <si>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</si>
  <si>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</si>
  <si>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</si>
  <si>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</si>
  <si>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</si>
  <si>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</si>
  <si>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</si>
  <si>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</si>
  <si>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</si>
  <si>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</si>
  <si>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</si>
  <si>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</si>
  <si>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</si>
  <si>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</si>
  <si>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Yuma Union High School District</t>
  </si>
  <si>
    <t>Yuma County</t>
  </si>
  <si>
    <t>DLR Group</t>
  </si>
  <si>
    <t>McCarthy Building Companies</t>
  </si>
  <si>
    <t>10/19/21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</si>
</sst>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165" fontId="1" fillId="10" borderId="20" xfId="0" applyNumberFormat="1" applyFont="1" applyFill="1" applyBorder="1" applyProtection="1">
      <protection locked="0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guilar, Arturo" id="{405445C7-EC7E-4D58-A9FA-9C1C56FEDBB9}" userId="S::AAguilar@mccarthy.com::09e99ef9-4907-47d2-8bed-7fcb968e5fa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5" dT="2021-10-18T20:24:05.17" personId="{405445C7-EC7E-4D58-A9FA-9C1C56FEDBB9}" id="{B9C68042-193D-4BE4-A2AE-24AF39ABD1D3}">
    <text>Site Concrete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topLeftCell="A217" zoomScale="124" zoomScaleNormal="124" zoomScaleSheetLayoutView="100" workbookViewId="0">
      <selection activeCell="J15" sqref="J15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7"/>
      <c r="E1" s="267"/>
      <c r="F1" s="267"/>
      <c r="G1" s="268"/>
    </row>
    <row r="2" spans="1:134" s="1" customFormat="1" ht="17.25" customHeight="1">
      <c r="A2" s="189" t="s">
        <v>367</v>
      </c>
      <c r="B2" s="190"/>
      <c r="C2" s="190"/>
      <c r="D2" s="269" t="s">
        <v>378</v>
      </c>
      <c r="E2" s="269"/>
      <c r="F2" s="269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2" t="s">
        <v>379</v>
      </c>
      <c r="E3" s="272"/>
      <c r="F3" s="272"/>
      <c r="G3" s="188"/>
      <c r="K3" s="52"/>
    </row>
    <row r="4" spans="1:134" ht="101.25" customHeight="1" thickBot="1">
      <c r="A4" s="285" t="s">
        <v>382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3" t="s">
        <v>386</v>
      </c>
      <c r="E5" s="274"/>
      <c r="F5" s="275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9" t="s">
        <v>387</v>
      </c>
      <c r="E6" s="280"/>
      <c r="F6" s="281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6" t="s">
        <v>380</v>
      </c>
      <c r="E7" s="277"/>
      <c r="F7" s="278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9" t="s">
        <v>388</v>
      </c>
      <c r="E8" s="280"/>
      <c r="F8" s="281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9" t="s">
        <v>389</v>
      </c>
      <c r="E9" s="280"/>
      <c r="F9" s="281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 t="s">
        <v>390</v>
      </c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70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1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>
        <v>57500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57500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>
        <v>71247.981279841086</v>
      </c>
      <c r="E22" s="149">
        <v>24000</v>
      </c>
      <c r="F22" s="150">
        <v>24500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>
        <v>9944.2549639009976</v>
      </c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81192.236243742082</v>
      </c>
      <c r="E25" s="38">
        <f>SUM(E22:E24)</f>
        <v>24000</v>
      </c>
      <c r="F25" s="246">
        <f>SUM(F22:F24)</f>
        <v>24500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>
        <v>1107570.6052466372</v>
      </c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1107570.6052466372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>
        <v>1938442.2784341588</v>
      </c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1938442.2784341588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>
        <v>1061218.1861185767</v>
      </c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1061218.1861185767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>
        <v>1866551.0788838749</v>
      </c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>
        <v>400233.02101185272</v>
      </c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2266784.0998957278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>
        <v>64314.791844450614</v>
      </c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>
        <v>106131.01462306791</v>
      </c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>
        <v>852484.30958867457</v>
      </c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>
        <v>35305.145333204935</v>
      </c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>
        <v>56868.032821253437</v>
      </c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1115103.2942106514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>
        <v>679897.7923148385</v>
      </c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>
        <v>117901.40645789802</v>
      </c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>
        <v>214728.36930186505</v>
      </c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1012527.5680746015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>
        <v>1393087.1552678316</v>
      </c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>
        <v>463166.90363194636</v>
      </c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>
        <v>115036.57258305849</v>
      </c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>
        <v>382366.12600748159</v>
      </c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>
        <v>81019.873847834358</v>
      </c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>
        <v>349494.15478793619</v>
      </c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2784170.7861260884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>
        <v>30464.425333848812</v>
      </c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>
        <v>71358.031905799668</v>
      </c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>
        <v>55442.399826529749</v>
      </c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>
        <v>9303.0467505532961</v>
      </c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>
        <v>86147.026983247051</v>
      </c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252714.93079997858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>
        <v>38064.451210549945</v>
      </c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>
        <v>71105.769740360367</v>
      </c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109170.22095091031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>
        <v>29942.815517661573</v>
      </c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29942.815517661573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>
        <v>34673.484891059117</v>
      </c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34673.484891059117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>
        <v>319793.04863596446</v>
      </c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319793.04863596446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>
        <v>1318979.3652558888</v>
      </c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1318979.3652558888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>
        <v>2143983.1792684407</v>
      </c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2143983.1792684407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153700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>
        <v>1914857.7760226794</v>
      </c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1914857.7760226794</v>
      </c>
      <c r="E174" s="93">
        <f>SUM(E170:E173)</f>
        <v>0</v>
      </c>
      <c r="F174" s="249">
        <f>SUM(F170:F173)</f>
        <v>153700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>
        <v>25875.464985658204</v>
      </c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>
        <v>200000.68096581925</v>
      </c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225876.14595147746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873829.10588190111</v>
      </c>
      <c r="E187" s="149">
        <v>81957</v>
      </c>
      <c r="F187" s="158">
        <v>209334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873829.10588190111</v>
      </c>
      <c r="E190" s="102">
        <f>SUM(E187:E189)</f>
        <v>81957</v>
      </c>
      <c r="F190" s="250">
        <f>SUM(F187:F189)</f>
        <v>209334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301687.96186581999</v>
      </c>
      <c r="E194" s="149">
        <v>639743</v>
      </c>
      <c r="F194" s="150">
        <f>437781+351469</f>
        <v>789250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>
        <v>456376.93076458416</v>
      </c>
      <c r="E195" s="149">
        <v>224108</v>
      </c>
      <c r="F195" s="150">
        <v>308741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>
        <v>343186.59562340612</v>
      </c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>
        <v>124231.07625047455</v>
      </c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v>700148.61503403843</v>
      </c>
      <c r="E202" s="199"/>
      <c r="F202" s="156">
        <v>155000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1925631.1795383233</v>
      </c>
      <c r="E203" s="102">
        <f>SUM(E192:E202)</f>
        <v>863851</v>
      </c>
      <c r="F203" s="251">
        <f>SUM(F192:F202)</f>
        <v>1252991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>
        <v>270155.69370018132</v>
      </c>
      <c r="E205" s="196"/>
      <c r="F205" s="266">
        <f>425220+158515+298104+600000</f>
        <v>1481839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>
        <v>401267.19538729906</v>
      </c>
      <c r="E209" s="196"/>
      <c r="F209" s="150">
        <v>53400</v>
      </c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671422.88908748038</v>
      </c>
      <c r="E211" s="102">
        <f>SUM(E205:E210)</f>
        <v>0</v>
      </c>
      <c r="F211" s="251">
        <f>SUM(F205:F210)</f>
        <v>1535239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21187883.196151946</v>
      </c>
      <c r="E212" s="44">
        <f>SUM(E20,E25,E33,E41,E48,E55,E71,E83,E98,E113,E127,E135,E141,E146,E149,E157,E165,E168,E174,E180,E185,E190,E203,E211)</f>
        <v>969808</v>
      </c>
      <c r="F212" s="252">
        <f>SUM(F20,F25,F33,F41,F48,F55,F71,F83,F98,F113,F127,F135,F141,F146,F149,F157,F165,F168,F174,F180,F185,F190,F203,F211)</f>
        <v>3233264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>
        <v>243306</v>
      </c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1095496.1922761681</v>
      </c>
      <c r="E214" s="177">
        <v>87413</v>
      </c>
      <c r="F214" s="177">
        <v>84371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>
        <v>98000</v>
      </c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1465481.8741204466</v>
      </c>
      <c r="E216" s="177">
        <v>78784</v>
      </c>
      <c r="F216" s="177">
        <v>76557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v>738520.60498014383</v>
      </c>
      <c r="E217" s="177">
        <v>44214</v>
      </c>
      <c r="F217" s="177">
        <v>42676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386214.38031611533</v>
      </c>
      <c r="E218" s="179">
        <v>25026</v>
      </c>
      <c r="F218" s="179">
        <v>24155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169274.44569532925</v>
      </c>
      <c r="E219" s="179">
        <v>10969</v>
      </c>
      <c r="F219" s="179">
        <v>10587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1648544.3064598464</v>
      </c>
      <c r="E220" s="181">
        <v>106821</v>
      </c>
      <c r="F220" s="181">
        <v>103104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5503531.8038480496</v>
      </c>
      <c r="E221" s="30">
        <f>SUM(E213:E220)</f>
        <v>353227</v>
      </c>
      <c r="F221" s="30">
        <f>SUM(F213:F220)</f>
        <v>682756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26691414.999999996</v>
      </c>
      <c r="E222" s="255">
        <f>E212+E221</f>
        <v>1323035</v>
      </c>
      <c r="F222" s="255">
        <f>F212+F221</f>
        <v>3916020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31930469.999999996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5239055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Gandhi, Abhi</cp:lastModifiedBy>
  <cp:lastPrinted>2021-02-17T03:49:12Z</cp:lastPrinted>
  <dcterms:created xsi:type="dcterms:W3CDTF">2006-08-31T18:48:44Z</dcterms:created>
  <dcterms:modified xsi:type="dcterms:W3CDTF">2021-10-19T22:24:55Z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